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34" i="1" l="1"/>
  <c r="C33" i="1"/>
  <c r="C31" i="1"/>
  <c r="C30" i="1"/>
  <c r="C29" i="1"/>
  <c r="C27" i="1"/>
  <c r="C22" i="1"/>
  <c r="C24" i="1"/>
  <c r="C23" i="1"/>
  <c r="E22" i="1"/>
  <c r="D22" i="1"/>
  <c r="F17" i="1"/>
  <c r="E15" i="1"/>
  <c r="F15" i="1"/>
  <c r="D15" i="1"/>
  <c r="E17" i="1"/>
  <c r="D17" i="1"/>
  <c r="D5" i="1"/>
</calcChain>
</file>

<file path=xl/sharedStrings.xml><?xml version="1.0" encoding="utf-8"?>
<sst xmlns="http://schemas.openxmlformats.org/spreadsheetml/2006/main" count="56" uniqueCount="51">
  <si>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</si>
  <si>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</si>
  <si>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</si>
  <si>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</si>
  <si>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</si>
  <si>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</si>
  <si>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</si>
  <si>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</si>
  <si>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</si>
  <si>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</si>
  <si>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</si>
  <si>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</si>
  <si>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</si>
  <si>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</si>
  <si>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</si>
  <si>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</si>
  <si>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</si>
  <si>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</si>
  <si>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</si>
  <si>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</si>
  <si>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</si>
  <si>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</si>
  <si>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</si>
  <si>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</si>
  <si>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</si>
  <si>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</si>
  <si>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</si>
  <si>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</si>
  <si>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</si>
  <si>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</si>
  <si>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</si>
  <si>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</si>
  <si>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</si>
  <si>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</si>
  <si>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</si>
  <si>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</si>
  <si>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</si>
  <si>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</si>
  <si>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</si>
  <si>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</si>
  <si>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</si>
  <si>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</si>
  <si>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</si>
  <si>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</si>
  <si>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</si>
  <si>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</si>
  <si>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</si>
  <si>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</si>
  <si>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</si>
  <si>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</si>
  <si>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Информация о доходах и расходах за 01.01.2016 - 31.12.2016 по адресу: Альпинистов,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</si>
</sst>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51"/>
  <sheetViews>
    <sheetView tabSelected="1" topLeftCell="A25" workbookViewId="0">
      <selection activeCell="E46" sqref="E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1" t="s">
        <v>50</v>
      </c>
      <c r="C2" s="31"/>
      <c r="D2" s="31"/>
      <c r="E2" s="31"/>
      <c r="F2" s="31"/>
    </row>
    <row r="4" spans="1:6" ht="10.95" customHeight="1" x14ac:dyDescent="0.2">
      <c r="A4" s="2"/>
      <c r="B4" s="3" t="s">
        <v>0</v>
      </c>
      <c r="C4" s="3" t="s">
        <v>1</v>
      </c>
      <c r="D4" s="3" t="s">
        <v>2</v>
      </c>
    </row>
    <row r="5" spans="1:6" ht="10.95" customHeight="1" x14ac:dyDescent="0.2">
      <c r="A5" s="4"/>
      <c r="B5" s="5" t="s">
        <v>3</v>
      </c>
      <c r="C5" s="6" t="s">
        <v>4</v>
      </c>
      <c r="D5" s="7">
        <f>2741.92+2729.1</f>
        <v>5471.02</v>
      </c>
    </row>
    <row r="7" spans="1:6" ht="13.05" customHeight="1" x14ac:dyDescent="0.25">
      <c r="B7" s="32" t="s">
        <v>5</v>
      </c>
      <c r="C7" s="32"/>
      <c r="D7" s="32"/>
      <c r="E7" s="32"/>
      <c r="F7" s="32"/>
    </row>
    <row r="9" spans="1:6" ht="22.05" customHeight="1" x14ac:dyDescent="0.2">
      <c r="B9" s="8" t="s">
        <v>6</v>
      </c>
      <c r="C9" s="8" t="s">
        <v>7</v>
      </c>
      <c r="D9" s="8" t="s">
        <v>8</v>
      </c>
      <c r="E9" s="8" t="s">
        <v>9</v>
      </c>
    </row>
    <row r="10" spans="1:6" ht="10.95" customHeight="1" x14ac:dyDescent="0.2">
      <c r="B10" s="9" t="s">
        <v>10</v>
      </c>
      <c r="C10" s="10"/>
      <c r="D10" s="10"/>
      <c r="E10" s="10"/>
    </row>
    <row r="12" spans="1:6" ht="25.95" customHeight="1" x14ac:dyDescent="0.25">
      <c r="B12" s="32" t="s">
        <v>11</v>
      </c>
      <c r="C12" s="32"/>
      <c r="D12" s="32"/>
      <c r="E12" s="32"/>
      <c r="F12" s="32"/>
    </row>
    <row r="14" spans="1:6" ht="22.05" customHeight="1" x14ac:dyDescent="0.2">
      <c r="B14" s="8" t="s">
        <v>6</v>
      </c>
      <c r="C14" s="8" t="s">
        <v>12</v>
      </c>
      <c r="D14" s="8" t="s">
        <v>8</v>
      </c>
      <c r="E14" s="8" t="s">
        <v>13</v>
      </c>
      <c r="F14" s="8" t="s">
        <v>14</v>
      </c>
    </row>
    <row r="15" spans="1:6" ht="12" customHeight="1" x14ac:dyDescent="0.25">
      <c r="B15" s="11" t="s">
        <v>15</v>
      </c>
      <c r="C15" s="12"/>
      <c r="D15" s="13">
        <f>SUM(D16:D18)</f>
        <v>406972.20999999996</v>
      </c>
      <c r="E15" s="13">
        <f t="shared" ref="E15:F15" si="0">SUM(E16:E18)</f>
        <v>156780.66999999998</v>
      </c>
      <c r="F15" s="13">
        <f t="shared" si="0"/>
        <v>250191.53999999998</v>
      </c>
    </row>
    <row r="16" spans="1:6" ht="10.95" customHeight="1" x14ac:dyDescent="0.2">
      <c r="B16" s="14" t="s">
        <v>16</v>
      </c>
      <c r="C16" s="5"/>
      <c r="D16" s="5"/>
      <c r="E16" s="5"/>
      <c r="F16" s="5"/>
    </row>
    <row r="17" spans="2:6" ht="10.95" customHeight="1" x14ac:dyDescent="0.2">
      <c r="B17" s="14" t="s">
        <v>17</v>
      </c>
      <c r="C17" s="15"/>
      <c r="D17" s="16">
        <f>202522.38+204449.83</f>
        <v>406972.20999999996</v>
      </c>
      <c r="E17" s="16">
        <f>73348.05+83432.62</f>
        <v>156780.66999999998</v>
      </c>
      <c r="F17" s="16">
        <f>D17-E17</f>
        <v>250191.53999999998</v>
      </c>
    </row>
    <row r="18" spans="2:6" ht="10.95" customHeight="1" x14ac:dyDescent="0.2">
      <c r="B18" s="14" t="s">
        <v>18</v>
      </c>
      <c r="C18" s="15"/>
      <c r="D18" s="15"/>
      <c r="E18" s="15"/>
      <c r="F18" s="15"/>
    </row>
    <row r="20" spans="2:6" ht="13.05" customHeight="1" x14ac:dyDescent="0.25">
      <c r="B20" s="29" t="s">
        <v>19</v>
      </c>
      <c r="C20" s="29"/>
      <c r="D20" s="29"/>
      <c r="E20" s="29"/>
      <c r="F20" s="29"/>
    </row>
    <row r="21" spans="2:6" ht="12" customHeight="1" x14ac:dyDescent="0.25">
      <c r="B21" s="11" t="s">
        <v>20</v>
      </c>
      <c r="C21" s="17" t="s">
        <v>21</v>
      </c>
      <c r="D21" s="17" t="s">
        <v>22</v>
      </c>
      <c r="E21" s="17" t="s">
        <v>23</v>
      </c>
    </row>
    <row r="22" spans="2:6" ht="10.95" customHeight="1" x14ac:dyDescent="0.2">
      <c r="B22" s="5"/>
      <c r="C22" s="16">
        <f>SUM(C23:C34)</f>
        <v>684590.64</v>
      </c>
      <c r="D22" s="16">
        <f>D17</f>
        <v>406972.20999999996</v>
      </c>
      <c r="E22" s="16">
        <f>D22-C22</f>
        <v>-277618.43000000005</v>
      </c>
      <c r="F22" s="18"/>
    </row>
    <row r="23" spans="2:6" ht="10.95" customHeight="1" x14ac:dyDescent="0.2">
      <c r="B23" s="19" t="s">
        <v>24</v>
      </c>
      <c r="C23" s="16">
        <f>11000+11000</f>
        <v>22000</v>
      </c>
      <c r="D23" s="15"/>
      <c r="E23" s="15"/>
      <c r="F23" s="18"/>
    </row>
    <row r="24" spans="2:6" ht="10.95" customHeight="1" x14ac:dyDescent="0.2">
      <c r="B24" s="5" t="s">
        <v>25</v>
      </c>
      <c r="C24" s="16">
        <f>16000+16000</f>
        <v>32000</v>
      </c>
      <c r="D24" s="5"/>
      <c r="E24" s="5"/>
      <c r="F24" s="18"/>
    </row>
    <row r="25" spans="2:6" ht="10.95" customHeight="1" x14ac:dyDescent="0.2">
      <c r="B25" s="5" t="s">
        <v>26</v>
      </c>
      <c r="C25" s="16">
        <v>52166.400000000001</v>
      </c>
      <c r="D25" s="15"/>
      <c r="E25" s="5"/>
      <c r="F25" s="18"/>
    </row>
    <row r="26" spans="2:6" ht="10.95" customHeight="1" x14ac:dyDescent="0.2">
      <c r="B26" s="19" t="s">
        <v>27</v>
      </c>
      <c r="C26" s="15"/>
      <c r="D26" s="15"/>
      <c r="E26" s="15"/>
      <c r="F26" s="18"/>
    </row>
    <row r="27" spans="2:6" ht="10.95" customHeight="1" x14ac:dyDescent="0.2">
      <c r="B27" s="19" t="s">
        <v>28</v>
      </c>
      <c r="C27" s="16">
        <f>5170.56+5163.04</f>
        <v>10333.6</v>
      </c>
      <c r="D27" s="15"/>
      <c r="E27" s="15"/>
      <c r="F27" s="18"/>
    </row>
    <row r="28" spans="2:6" ht="10.95" customHeight="1" x14ac:dyDescent="0.2">
      <c r="B28" s="19" t="s">
        <v>29</v>
      </c>
      <c r="C28" s="15"/>
      <c r="D28" s="15"/>
      <c r="E28" s="15"/>
      <c r="F28" s="18"/>
    </row>
    <row r="29" spans="2:6" ht="33" customHeight="1" x14ac:dyDescent="0.2">
      <c r="B29" s="19" t="s">
        <v>30</v>
      </c>
      <c r="C29" s="20">
        <f>300+250</f>
        <v>550</v>
      </c>
      <c r="D29" s="15"/>
      <c r="E29" s="15"/>
      <c r="F29" s="18"/>
    </row>
    <row r="30" spans="2:6" ht="22.05" customHeight="1" x14ac:dyDescent="0.2">
      <c r="B30" s="19" t="s">
        <v>31</v>
      </c>
      <c r="C30" s="16">
        <f>6117+114948</f>
        <v>121065</v>
      </c>
      <c r="D30" s="15"/>
      <c r="E30" s="15"/>
      <c r="F30" s="18"/>
    </row>
    <row r="31" spans="2:6" ht="10.95" customHeight="1" x14ac:dyDescent="0.2">
      <c r="B31" s="19" t="s">
        <v>32</v>
      </c>
      <c r="C31" s="16">
        <f>148953+149987</f>
        <v>298940</v>
      </c>
      <c r="D31" s="15"/>
      <c r="E31" s="15"/>
      <c r="F31" s="18"/>
    </row>
    <row r="32" spans="2:6" ht="10.95" customHeight="1" x14ac:dyDescent="0.2">
      <c r="B32" s="19" t="s">
        <v>33</v>
      </c>
      <c r="C32" s="15"/>
      <c r="D32" s="15"/>
      <c r="E32" s="15"/>
      <c r="F32" s="18"/>
    </row>
    <row r="33" spans="2:6" ht="10.95" customHeight="1" x14ac:dyDescent="0.2">
      <c r="B33" s="21" t="s">
        <v>34</v>
      </c>
      <c r="C33" s="16">
        <f>70882.83+71557.44</f>
        <v>142440.27000000002</v>
      </c>
      <c r="D33" s="5"/>
      <c r="E33" s="5"/>
      <c r="F33" s="18"/>
    </row>
    <row r="34" spans="2:6" ht="33" customHeight="1" x14ac:dyDescent="0.2">
      <c r="B34" s="22" t="s">
        <v>35</v>
      </c>
      <c r="C34" s="23">
        <f>2383.81+2711.56</f>
        <v>5095.37</v>
      </c>
      <c r="D34" s="15"/>
      <c r="E34" s="15"/>
    </row>
    <row r="35" spans="2:6" ht="10.95" customHeight="1" x14ac:dyDescent="0.2">
      <c r="B35" s="22" t="s">
        <v>36</v>
      </c>
      <c r="C35" s="15"/>
      <c r="D35" s="15"/>
      <c r="E35" s="15"/>
    </row>
    <row r="37" spans="2:6" ht="13.05" customHeight="1" x14ac:dyDescent="0.25">
      <c r="B37" s="29" t="s">
        <v>37</v>
      </c>
      <c r="C37" s="29"/>
      <c r="D37" s="29"/>
      <c r="E37" s="29"/>
      <c r="F37" s="29"/>
    </row>
    <row r="38" spans="2:6" ht="12" customHeight="1" x14ac:dyDescent="0.25">
      <c r="B38" s="11" t="s">
        <v>20</v>
      </c>
      <c r="C38" s="17" t="s">
        <v>22</v>
      </c>
      <c r="D38" s="17" t="s">
        <v>38</v>
      </c>
      <c r="E38" s="17" t="s">
        <v>21</v>
      </c>
    </row>
    <row r="39" spans="2:6" ht="10.95" customHeight="1" x14ac:dyDescent="0.2">
      <c r="B39" s="19" t="s">
        <v>39</v>
      </c>
      <c r="C39" s="15"/>
      <c r="D39" s="5"/>
      <c r="E39" s="28"/>
      <c r="F39" s="18"/>
    </row>
    <row r="40" spans="2:6" ht="10.95" customHeight="1" x14ac:dyDescent="0.2">
      <c r="B40" s="5" t="s">
        <v>40</v>
      </c>
      <c r="C40" s="15"/>
      <c r="D40" s="5"/>
      <c r="E40" s="28"/>
    </row>
    <row r="42" spans="2:6" ht="13.05" customHeight="1" x14ac:dyDescent="0.25">
      <c r="B42" s="29" t="s">
        <v>41</v>
      </c>
      <c r="C42" s="29"/>
      <c r="D42" s="29"/>
      <c r="E42" s="29"/>
      <c r="F42" s="29"/>
    </row>
    <row r="43" spans="2:6" ht="22.05" customHeight="1" x14ac:dyDescent="0.2">
      <c r="B43" s="24" t="s">
        <v>42</v>
      </c>
      <c r="C43" s="30">
        <v>-527809.98</v>
      </c>
      <c r="D43" s="30"/>
      <c r="E43" s="30"/>
    </row>
    <row r="45" spans="2:6" ht="13.05" customHeight="1" x14ac:dyDescent="0.25">
      <c r="B45" s="29" t="s">
        <v>43</v>
      </c>
      <c r="C45" s="29"/>
      <c r="D45" s="29"/>
      <c r="E45" s="29"/>
      <c r="F45" s="29"/>
    </row>
    <row r="46" spans="2:6" ht="10.95" customHeight="1" x14ac:dyDescent="0.2">
      <c r="B46" s="5" t="s">
        <v>44</v>
      </c>
      <c r="C46" s="20">
        <v>0</v>
      </c>
    </row>
    <row r="47" spans="2:6" ht="10.95" customHeight="1" x14ac:dyDescent="0.2">
      <c r="B47" s="5" t="s">
        <v>45</v>
      </c>
      <c r="C47" s="15"/>
    </row>
    <row r="48" spans="2:6" ht="10.95" customHeight="1" x14ac:dyDescent="0.2">
      <c r="B48" s="5" t="s">
        <v>46</v>
      </c>
      <c r="C48" s="15"/>
    </row>
    <row r="49" spans="2:4" ht="10.95" customHeight="1" x14ac:dyDescent="0.2">
      <c r="B49" s="5" t="s">
        <v>47</v>
      </c>
      <c r="C49" s="15"/>
    </row>
    <row r="50" spans="2:4" s="1" customFormat="1" ht="28.05" customHeight="1" x14ac:dyDescent="0.2"/>
    <row r="51" spans="2:4" ht="12" customHeight="1" x14ac:dyDescent="0.25">
      <c r="B51" s="25" t="s">
        <v>48</v>
      </c>
      <c r="C51" s="26"/>
      <c r="D51" s="27" t="s">
        <v>49</v>
      </c>
    </row>
  </sheetData>
  <mergeCells count="9">
    <mergeCell ref="E39:E40"/>
    <mergeCell ref="B42:F42"/>
    <mergeCell ref="C43:E43"/>
    <mergeCell ref="B45:F45"/>
    <mergeCell ref="B2:F2"/>
    <mergeCell ref="B7:F7"/>
    <mergeCell ref="B12:F12"/>
    <mergeCell ref="B20:F20"/>
    <mergeCell ref="B37:F37"/>
  </mergeCells>
  <pageMargins left="0" right="0" top="0" bottom="0" header="0.51181102362204722" footer="0.51181102362204722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2017-03-28T03:11:23Z</cp:lastPrinted>
  <dcterms:modified xsi:type="dcterms:W3CDTF">2017-03-30T09:16:16Z</dcterms:modified>
</cp:coreProperties>
</file>